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92.168.24.53\Share\public2\Koeikigyo-A\10.ぎょうせい\コ.高野町(上水道→名称：高野町簡易水道事業）\01.アドバイザリ\R05年度\60.経営比較分析表\"/>
    </mc:Choice>
  </mc:AlternateContent>
  <xr:revisionPtr revIDLastSave="0" documentId="13_ncr:1_{1EF3CEC4-DED2-44EF-81FF-420B788D05D4}" xr6:coauthVersionLast="47" xr6:coauthVersionMax="47" xr10:uidLastSave="{00000000-0000-0000-0000-000000000000}"/>
  <workbookProtection workbookAlgorithmName="SHA-512" workbookHashValue="AzNRJrDVkp4huyGKJ5Xo6/C67frs5oYCaqcie8SUZ93JVpUhpjDDVPUXTsjn2S2yl7JbYJLcSF895OMxndw/ww==" workbookSaltValue="Qx9Rm+8e1pnY18AyCMyZNA=="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BB10" i="4"/>
  <c r="W10" i="4"/>
  <c r="P10" i="4"/>
  <c r="I10" i="4"/>
  <c r="AT8" i="4"/>
  <c r="AL8" i="4"/>
  <c r="W8" i="4"/>
  <c r="P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<sst xmlns="http://schemas.openxmlformats.org/spreadsheetml/2006/main" count="236" uniqueCount="120">
  <si>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</si>
  <si>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</si>
  <si>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</si>
  <si>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</si>
  <si>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</si>
  <si>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</si>
  <si>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</si>
  <si>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</si>
  <si>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</si>
  <si>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</si>
  <si>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</si>
  <si>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</si>
  <si>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</si>
  <si>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</si>
  <si>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</si>
  <si>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</si>
  <si>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</si>
  <si>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</si>
  <si>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</si>
  <si>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</si>
  <si>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</si>
  <si>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</si>
  <si>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</si>
  <si>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</si>
  <si>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</si>
  <si>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</si>
  <si>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</si>
  <si>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</si>
  <si>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</si>
  <si>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</si>
  <si>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</si>
  <si>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</si>
  <si>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</si>
  <si>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</si>
  <si>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</si>
  <si>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</si>
  <si>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</si>
  <si>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</si>
  <si>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</si>
  <si>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</si>
  <si>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</si>
  <si>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</si>
  <si>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</si>
  <si>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</si>
  <si>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</si>
  <si>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</si>
  <si>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</si>
  <si>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</si>
  <si>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</si>
  <si>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</si>
  <si>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</si>
  <si>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</si>
  <si>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</si>
  <si>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</si>
  <si>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</si>
  <si>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</si>
  <si>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</si>
  <si>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</si>
  <si>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</si>
  <si>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</si>
  <si>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</si>
  <si>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</si>
  <si>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</si>
  <si>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</si>
  <si>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</si>
  <si>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</si>
  <si>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</si>
  <si>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</si>
  <si>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</si>
  <si>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</si>
  <si>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</si>
  <si>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</si>
  <si>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</si>
  <si>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</si>
  <si>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</si>
  <si>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</si>
  <si>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</si>
  <si>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</si>
  <si>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</si>
  <si>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</si>
  <si>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</si>
  <si>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</si>
  <si>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</si>
  <si>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</si>
  <si>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</si>
  <si>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</si>
  <si>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</si>
  <si>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</si>
  <si>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</si>
  <si>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</si>
  <si>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</si>
  <si>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</si>
  <si>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</si>
  <si>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</si>
  <si>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</si>
  <si>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</si>
  <si>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</si>
  <si>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</si>
  <si>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</si>
  <si>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</si>
  <si>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</si>
  <si>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</si>
  <si>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</si>
  <si>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</si>
  <si>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</si>
  <si>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</si>
  <si>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</si>
  <si>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</si>
  <si>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</si>
  <si>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</si>
  <si>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</si>
  <si>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</si>
  <si>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</si>
  <si>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</si>
  <si>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</si>
  <si>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</si>
  <si>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</si>
  <si>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平成9年以降の供用開始から23年経過しており、処理施設の整備計画を行う時期が来ている。
現状は、管渠更新は行っておらず、管渠改善率は0％となっている。
将来的な更新・修繕費用の発生を見越し、計画的に修繕・更新を実施していくことが重要である。
機械装置等は経年劣化が進んでいるため、計画に基づいた適切な更新投資の実施により、ライフサイクルコストの削減に努める必要がある。</t>
    <rPh sb="15" eb="16">
      <t>ネン</t>
    </rPh>
    <rPh sb="16" eb="18">
      <t>ケイカ</t>
    </rPh>
    <rPh sb="23" eb="27">
      <t>ショリシセツ</t>
    </rPh>
    <rPh sb="28" eb="32">
      <t>セイビケイカク</t>
    </rPh>
    <rPh sb="33" eb="34">
      <t>オコナ</t>
    </rPh>
    <rPh sb="35" eb="37">
      <t>ジキ</t>
    </rPh>
    <rPh sb="38" eb="39">
      <t>キ</t>
    </rPh>
    <rPh sb="44" eb="46">
      <t>ゲンジョウ</t>
    </rPh>
    <rPh sb="179" eb="181">
      <t>ヒツヨウ</t>
    </rPh>
    <phoneticPr fontId="4"/>
  </si>
  <si>
    <t xml:space="preserve">①収益的収支比率は公営企業法の適用に伴い打ち切り決算の影響により、総収益及び総費用は共に減少したが、収入の大半は一般会計からの繰入金であるため、大きな変動はなかった。
企業債については、その全額を一般会計等において負担することになっているため、④企業債残高対事業規模比率はゼロである。
⑥汚水処理原価は低下したが、これは打ち切り決算処理により汚水処理費が減少したためである。同様に、打ち切り決算処理によって使用料収入及び汚水処理費が減少したが、使用料収入の減少割合の方が大きかったため、⑤経費回収率は低下した。
法適用化後も使用料収入の確保と汚水処理費の削減に取り組んでいく必要がある。
⑦施設利用率は汚水処理水量が減少したことで悪化した。50％を下回っており、現状の施設・設備は過大であると考えられる。そのため、現状施設の一層の有効な活用方法や、施設の更新時においては人口動向を踏まえた最適な施設規模について検討する必要がある。⑧水洗化率は高い水準を維持している。
人口減少によって使用料収入が年々減少傾向にあり、施設維持管理費の削減も取り組んでいるが、それも限界に達している。今後は使用料の見直しを行うなど、財源の確保に取り組む必要がある。
</t>
    <rPh sb="33" eb="36">
      <t>ソウシュウエキ</t>
    </rPh>
    <rPh sb="36" eb="37">
      <t>オヨ</t>
    </rPh>
    <rPh sb="38" eb="41">
      <t>ソウヒヨウ</t>
    </rPh>
    <rPh sb="42" eb="43">
      <t>トモ</t>
    </rPh>
    <rPh sb="44" eb="46">
      <t>ゲンショウ</t>
    </rPh>
    <rPh sb="72" eb="73">
      <t>オオ</t>
    </rPh>
    <rPh sb="75" eb="77">
      <t>ヘンドウ</t>
    </rPh>
    <rPh sb="150" eb="152">
      <t>ゲンカ</t>
    </rPh>
    <rPh sb="153" eb="155">
      <t>テイカ</t>
    </rPh>
    <rPh sb="162" eb="163">
      <t>ウ</t>
    </rPh>
    <rPh sb="164" eb="165">
      <t>キ</t>
    </rPh>
    <rPh sb="166" eb="168">
      <t>ケッサン</t>
    </rPh>
    <rPh sb="168" eb="170">
      <t>ショリ</t>
    </rPh>
    <rPh sb="173" eb="178">
      <t>オスイショリヒ</t>
    </rPh>
    <rPh sb="179" eb="181">
      <t>ゲンショウ</t>
    </rPh>
    <rPh sb="189" eb="191">
      <t>ドウヨウ</t>
    </rPh>
    <rPh sb="193" eb="194">
      <t>ウ</t>
    </rPh>
    <rPh sb="205" eb="210">
      <t>シヨウリョウシュウニュウ</t>
    </rPh>
    <rPh sb="210" eb="211">
      <t>オヨ</t>
    </rPh>
    <rPh sb="212" eb="217">
      <t>オスイショリヒ</t>
    </rPh>
    <rPh sb="218" eb="220">
      <t>ゲンショウ</t>
    </rPh>
    <rPh sb="224" eb="229">
      <t>シヨウリョウシュウニュウ</t>
    </rPh>
    <rPh sb="230" eb="234">
      <t>ゲンショウワリアイ</t>
    </rPh>
    <rPh sb="235" eb="236">
      <t>ホウ</t>
    </rPh>
    <rPh sb="237" eb="238">
      <t>オオ</t>
    </rPh>
    <rPh sb="252" eb="254">
      <t>テイカ</t>
    </rPh>
    <rPh sb="258" eb="263">
      <t>ホウテキヨウカゴ</t>
    </rPh>
    <rPh sb="311" eb="313">
      <t>ゲンショウ</t>
    </rPh>
    <rPh sb="318" eb="320">
      <t>アッカ</t>
    </rPh>
    <rPh sb="327" eb="329">
      <t>シタマワ</t>
    </rPh>
    <rPh sb="412" eb="414">
      <t>ヒツヨウ</t>
    </rPh>
    <phoneticPr fontId="4"/>
  </si>
  <si>
    <t>高野町では公共下水道・特定環境保全公共下水道・農業集落排水・個別排水処理・生活排水処理と下水道事業を展開しており、特定環境保全公共下水道は西細川処理区の汚水処理を担っている。令和5年度より法適用企業となるが、今年度の経営指標は、令和5年度からの法適用化に伴う、打ち切り決算による影響を大きく受ける結果となった。
汚水処理原価が高く施設利用率が低いことが課題であり、経営は一般会計からの繰入に頼っている状態である。経費の削減に鋭意、継続的に取り組んできたところであるが、それも限界に達している。今後は、使用料単価の見直しや施設規模の適正化の検討にも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</si>
</sst>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9C-4FE1-9D71-0D27EFA248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CF9C-4FE1-9D71-0D27EFA248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c:v>
                </c:pt>
                <c:pt idx="1">
                  <c:v>48</c:v>
                </c:pt>
                <c:pt idx="2">
                  <c:v>54</c:v>
                </c:pt>
                <c:pt idx="3">
                  <c:v>42</c:v>
                </c:pt>
                <c:pt idx="4">
                  <c:v>38</c:v>
                </c:pt>
              </c:numCache>
            </c:numRef>
          </c:val>
          <c:extLst>
            <c:ext xmlns:c16="http://schemas.microsoft.com/office/drawing/2014/chart" uri="{C3380CC4-5D6E-409C-BE32-E72D297353CC}">
              <c16:uniqueId val="{00000000-3ECC-449F-9556-7C7827878C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3ECC-449F-9556-7C7827878C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84.85</c:v>
                </c:pt>
                <c:pt idx="1">
                  <c:v>95.16</c:v>
                </c:pt>
                <c:pt idx="2">
                  <c:v>91.38</c:v>
                </c:pt>
                <c:pt idx="3">
                  <c:v>91.07</c:v>
                </c:pt>
                <c:pt idx="4">
                  <c:v>90.74</c:v>
                </c:pt>
              </c:numCache>
            </c:numRef>
          </c:val>
          <c:extLst>
            <c:ext xmlns:c16="http://schemas.microsoft.com/office/drawing/2014/chart" uri="{C3380CC4-5D6E-409C-BE32-E72D297353CC}">
              <c16:uniqueId val="{00000000-C77C-4DC6-BC04-6990F82DED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C77C-4DC6-BC04-6990F82DED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102.69</c:v>
                </c:pt>
                <c:pt idx="1">
                  <c:v>105.56</c:v>
                </c:pt>
                <c:pt idx="2">
                  <c:v>105.34</c:v>
                </c:pt>
                <c:pt idx="3">
                  <c:v>104.08</c:v>
                </c:pt>
                <c:pt idx="4">
                  <c:v>104.64</c:v>
                </c:pt>
              </c:numCache>
            </c:numRef>
          </c:val>
          <c:extLst>
            <c:ext xmlns:c16="http://schemas.microsoft.com/office/drawing/2014/chart" uri="{C3380CC4-5D6E-409C-BE32-E72D297353CC}">
              <c16:uniqueId val="{00000000-C5B6-4494-BF7A-BA7E0486DC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6-4494-BF7A-BA7E0486DC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96-45BB-AB58-5A3017EC0B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96-45BB-AB58-5A3017EC0B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D-48FF-BF60-E06842AD65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D-48FF-BF60-E06842AD65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5-4BA6-AFCF-D852D072E7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5-4BA6-AFCF-D852D072E7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EB-438C-A4A0-E504D8D3C4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EB-438C-A4A0-E504D8D3C4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2708.95</c:v>
                </c:pt>
                <c:pt idx="1">
                  <c:v>0</c:v>
                </c:pt>
                <c:pt idx="2" formatCode="#,##0.00;&quot;△&quot;#,##0.00;&quot;-&quot;">
                  <c:v>823.78</c:v>
                </c:pt>
                <c:pt idx="3">
                  <c:v>0</c:v>
                </c:pt>
                <c:pt idx="4">
                  <c:v>0</c:v>
                </c:pt>
              </c:numCache>
            </c:numRef>
          </c:val>
          <c:extLst>
            <c:ext xmlns:c16="http://schemas.microsoft.com/office/drawing/2014/chart" uri="{C3380CC4-5D6E-409C-BE32-E72D297353CC}">
              <c16:uniqueId val="{00000000-0FB7-4172-8E61-EFFFEFBFEA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FB7-4172-8E61-EFFFEFBFEA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65.319999999999993</c:v>
                </c:pt>
                <c:pt idx="1">
                  <c:v>65.459999999999994</c:v>
                </c:pt>
                <c:pt idx="2">
                  <c:v>47.6</c:v>
                </c:pt>
                <c:pt idx="3">
                  <c:v>58.94</c:v>
                </c:pt>
                <c:pt idx="4">
                  <c:v>55.02</c:v>
                </c:pt>
              </c:numCache>
            </c:numRef>
          </c:val>
          <c:extLst>
            <c:ext xmlns:c16="http://schemas.microsoft.com/office/drawing/2014/chart" uri="{C3380CC4-5D6E-409C-BE32-E72D297353CC}">
              <c16:uniqueId val="{00000000-F0B5-4F4B-AB9B-59AAEFFFAD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0B5-4F4B-AB9B-59AAEFFFAD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419.66</c:v>
                </c:pt>
                <c:pt idx="1">
                  <c:v>381.72</c:v>
                </c:pt>
                <c:pt idx="2">
                  <c:v>418.52</c:v>
                </c:pt>
                <c:pt idx="3">
                  <c:v>453.31</c:v>
                </c:pt>
                <c:pt idx="4">
                  <c:v>405.02</c:v>
                </c:pt>
              </c:numCache>
            </c:numRef>
          </c:val>
          <c:extLst>
            <c:ext xmlns:c16="http://schemas.microsoft.com/office/drawing/2014/chart" uri="{C3380CC4-5D6E-409C-BE32-E72D297353CC}">
              <c16:uniqueId val="{00000000-934D-4BDC-A4A0-E9F7E30EF8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934D-4BDC-A4A0-E9F7E30EF8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6"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高野町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2732</v>
      </c>
      <c r="AM8" s="37"/>
      <c r="AN8" s="37"/>
      <c r="AO8" s="37"/>
      <c r="AP8" s="37"/>
      <c r="AQ8" s="37"/>
      <c r="AR8" s="37"/>
      <c r="AS8" s="37"/>
      <c r="AT8" s="38">
        <f>データ!T6</f>
        <v>137.03</v>
      </c>
      <c r="AU8" s="38"/>
      <c r="AV8" s="38"/>
      <c r="AW8" s="38"/>
      <c r="AX8" s="38"/>
      <c r="AY8" s="38"/>
      <c r="AZ8" s="38"/>
      <c r="BA8" s="38"/>
      <c r="BB8" s="38">
        <f>データ!U6</f>
        <v>19.940000000000001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1.99</v>
      </c>
      <c r="Q10" s="38"/>
      <c r="R10" s="38"/>
      <c r="S10" s="38"/>
      <c r="T10" s="38"/>
      <c r="U10" s="38"/>
      <c r="V10" s="38"/>
      <c r="W10" s="38">
        <f>データ!Q6</f>
        <v>59.74</v>
      </c>
      <c r="X10" s="38"/>
      <c r="Y10" s="38"/>
      <c r="Z10" s="38"/>
      <c r="AA10" s="38"/>
      <c r="AB10" s="38"/>
      <c r="AC10" s="38"/>
      <c r="AD10" s="37">
        <f>データ!R6</f>
        <v>3400</v>
      </c>
      <c r="AE10" s="37"/>
      <c r="AF10" s="37"/>
      <c r="AG10" s="37"/>
      <c r="AH10" s="37"/>
      <c r="AI10" s="37"/>
      <c r="AJ10" s="37"/>
      <c r="AK10" s="2"/>
      <c r="AL10" s="37">
        <f>データ!V6</f>
        <v>54</v>
      </c>
      <c r="AM10" s="37"/>
      <c r="AN10" s="37"/>
      <c r="AO10" s="37"/>
      <c r="AP10" s="37"/>
      <c r="AQ10" s="37"/>
      <c r="AR10" s="37"/>
      <c r="AS10" s="37"/>
      <c r="AT10" s="38">
        <f>データ!W6</f>
        <v>0.08</v>
      </c>
      <c r="AU10" s="38"/>
      <c r="AV10" s="38"/>
      <c r="AW10" s="38"/>
      <c r="AX10" s="38"/>
      <c r="AY10" s="38"/>
      <c r="AZ10" s="38"/>
      <c r="BA10" s="38"/>
      <c r="BB10" s="38">
        <f>データ!X6</f>
        <v>675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8qGWP3zyY/ibsBcBt1jnWmxLDvLT31HZSOZ3Wufqgs0VioOehhj6p6W2z615sDEag11jK5Y+uEKMSDYMA3wjSQ==" saltValue="TbxduVoWRjFic4URGqj9D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303445</v>
      </c>
      <c r="D6" s="19">
        <f t="shared" si="3"/>
        <v>47</v>
      </c>
      <c r="E6" s="19">
        <f t="shared" si="3"/>
        <v>17</v>
      </c>
      <c r="F6" s="19">
        <f t="shared" si="3"/>
        <v>4</v>
      </c>
      <c r="G6" s="19">
        <f t="shared" si="3"/>
        <v>0</v>
      </c>
      <c r="H6" s="19" t="str">
        <f t="shared" si="3"/>
        <v>和歌山県　高野町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1.99</v>
      </c>
      <c r="Q6" s="20">
        <f t="shared" si="3"/>
        <v>59.74</v>
      </c>
      <c r="R6" s="20">
        <f t="shared" si="3"/>
        <v>3400</v>
      </c>
      <c r="S6" s="20">
        <f t="shared" si="3"/>
        <v>2732</v>
      </c>
      <c r="T6" s="20">
        <f t="shared" si="3"/>
        <v>137.03</v>
      </c>
      <c r="U6" s="20">
        <f t="shared" si="3"/>
        <v>19.940000000000001</v>
      </c>
      <c r="V6" s="20">
        <f t="shared" si="3"/>
        <v>54</v>
      </c>
      <c r="W6" s="20">
        <f t="shared" si="3"/>
        <v>0.08</v>
      </c>
      <c r="X6" s="20">
        <f t="shared" si="3"/>
        <v>675</v>
      </c>
      <c r="Y6" s="21">
        <f>IF(Y7="",NA(),Y7)</f>
        <v>102.69</v>
      </c>
      <c r="Z6" s="21">
        <f t="shared" ref="Z6:AH6" si="4">IF(Z7="",NA(),Z7)</f>
        <v>105.56</v>
      </c>
      <c r="AA6" s="21">
        <f t="shared" si="4"/>
        <v>105.34</v>
      </c>
      <c r="AB6" s="21">
        <f t="shared" si="4"/>
        <v>104.08</v>
      </c>
      <c r="AC6" s="21">
        <f t="shared" si="4"/>
        <v>104.64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2708.95</v>
      </c>
      <c r="BG6" s="20">
        <f t="shared" ref="BG6:BO6" si="7">IF(BG7="",NA(),BG7)</f>
        <v>0</v>
      </c>
      <c r="BH6" s="21">
        <f t="shared" si="7"/>
        <v>823.78</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65.319999999999993</v>
      </c>
      <c r="BR6" s="21">
        <f t="shared" ref="BR6:BZ6" si="8">IF(BR7="",NA(),BR7)</f>
        <v>65.459999999999994</v>
      </c>
      <c r="BS6" s="21">
        <f t="shared" si="8"/>
        <v>47.6</v>
      </c>
      <c r="BT6" s="21">
        <f t="shared" si="8"/>
        <v>58.94</v>
      </c>
      <c r="BU6" s="21">
        <f t="shared" si="8"/>
        <v>55.02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419.66</v>
      </c>
      <c r="CC6" s="21">
        <f t="shared" ref="CC6:CK6" si="9">IF(CC7="",NA(),CC7)</f>
        <v>381.72</v>
      </c>
      <c r="CD6" s="21">
        <f t="shared" si="9"/>
        <v>418.52</v>
      </c>
      <c r="CE6" s="21">
        <f t="shared" si="9"/>
        <v>453.31</v>
      </c>
      <c r="CF6" s="21">
        <f t="shared" si="9"/>
        <v>405.02</v>
      </c>
      <c r="CG6" s="21">
        <f t="shared" si="9"/>
        <v>230.02</v>
      </c>
      <c r="CH6" s="21">
        <f t="shared" si="9"/>
        <v>228.47</v>
      </c>
      <c r="CI6" s="21">
        <f t="shared" si="9"/>
        <v>224.88</v>
      </c>
      <c r="CJ6" s="21">
        <f t="shared" si="9"/>
        <v>228.64</v>
      </c>
      <c r="CK6" s="21">
        <f t="shared" si="9"/>
        <v>239.46</v>
      </c>
      <c r="CL6" s="20" t="str">
        <f>IF(CL7="","",IF(CL7="-","【-】","【"&amp;SUBSTITUTE(TEXT(CL7,"#,##0.00"),"-","△")&amp;"】"))</f>
        <v>【220.62】</v>
      </c>
      <c r="CM6" s="21">
        <f>IF(CM7="",NA(),CM7)</f>
        <v>40</v>
      </c>
      <c r="CN6" s="21">
        <f t="shared" ref="CN6:CV6" si="10">IF(CN7="",NA(),CN7)</f>
        <v>48</v>
      </c>
      <c r="CO6" s="21">
        <f t="shared" si="10"/>
        <v>54</v>
      </c>
      <c r="CP6" s="21">
        <f t="shared" si="10"/>
        <v>42</v>
      </c>
      <c r="CQ6" s="21">
        <f t="shared" si="10"/>
        <v>38</v>
      </c>
      <c r="CR6" s="21">
        <f t="shared" si="10"/>
        <v>42.56</v>
      </c>
      <c r="CS6" s="21">
        <f t="shared" si="10"/>
        <v>42.47</v>
      </c>
      <c r="CT6" s="21">
        <f t="shared" si="10"/>
        <v>42.4</v>
      </c>
      <c r="CU6" s="21">
        <f t="shared" si="10"/>
        <v>42.28</v>
      </c>
      <c r="CV6" s="21">
        <f t="shared" si="10"/>
        <v>41.06</v>
      </c>
      <c r="CW6" s="20" t="str">
        <f>IF(CW7="","",IF(CW7="-","【-】","【"&amp;SUBSTITUTE(TEXT(CW7,"#,##0.00"),"-","△")&amp;"】"))</f>
        <v>【42.22】</v>
      </c>
      <c r="CX6" s="21">
        <f>IF(CX7="",NA(),CX7)</f>
        <v>84.85</v>
      </c>
      <c r="CY6" s="21">
        <f t="shared" ref="CY6:DG6" si="11">IF(CY7="",NA(),CY7)</f>
        <v>95.16</v>
      </c>
      <c r="CZ6" s="21">
        <f t="shared" si="11"/>
        <v>91.38</v>
      </c>
      <c r="DA6" s="21">
        <f t="shared" si="11"/>
        <v>91.07</v>
      </c>
      <c r="DB6" s="21">
        <f t="shared" si="11"/>
        <v>90.74</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303445</v>
      </c>
      <c r="D7" s="23">
        <v>47</v>
      </c>
      <c r="E7" s="23">
        <v>17</v>
      </c>
      <c r="F7" s="23">
        <v>4</v>
      </c>
      <c r="G7" s="23">
        <v>0</v>
      </c>
      <c r="H7" s="23" t="s">
        <v>98</v>
      </c>
      <c r="I7" s="23" t="s">
        <v>99</v>
      </c>
      <c r="J7" s="23" t="s">
        <v>100</v>
      </c>
      <c r="K7" s="23" t="s">
        <v>101</v>
      </c>
      <c r="L7" s="23" t="s">
        <v>102</v>
      </c>
      <c r="M7" s="23" t="s">
        <v>103</v>
      </c>
      <c r="N7" s="24" t="s">
        <v>104</v>
      </c>
      <c r="O7" s="24" t="s">
        <v>105</v>
      </c>
      <c r="P7" s="24">
        <v>1.99</v>
      </c>
      <c r="Q7" s="24">
        <v>59.74</v>
      </c>
      <c r="R7" s="24">
        <v>3400</v>
      </c>
      <c r="S7" s="24">
        <v>2732</v>
      </c>
      <c r="T7" s="24">
        <v>137.03</v>
      </c>
      <c r="U7" s="24">
        <v>19.940000000000001</v>
      </c>
      <c r="V7" s="24">
        <v>54</v>
      </c>
      <c r="W7" s="24">
        <v>0.08</v>
      </c>
      <c r="X7" s="24">
        <v>675</v>
      </c>
      <c r="Y7" s="24">
        <v>102.69</v>
      </c>
      <c r="Z7" s="24">
        <v>105.56</v>
      </c>
      <c r="AA7" s="24">
        <v>105.34</v>
      </c>
      <c r="AB7" s="24">
        <v>104.08</v>
      </c>
      <c r="AC7" s="24">
        <v>104.64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2708.95</v>
      </c>
      <c r="BG7" s="24">
        <v>0</v>
      </c>
      <c r="BH7" s="24">
        <v>823.78</v>
      </c>
      <c r="BI7" s="24">
        <v>0</v>
      </c>
      <c r="BJ7" s="24">
        <v>0</v>
      </c>
      <c r="BK7" s="24">
        <v>1194.1500000000001</v>
      </c>
      <c r="BL7" s="24">
        <v>1206.79</v>
      </c>
      <c r="BM7" s="24">
        <v>1258.43</v>
      </c>
      <c r="BN7" s="24">
        <v>1163.75</v>
      </c>
      <c r="BO7" s="24">
        <v>1195.47</v>
      </c>
      <c r="BP7" s="24">
        <v>1182.1099999999999</v>
      </c>
      <c r="BQ7" s="24">
        <v>65.319999999999993</v>
      </c>
      <c r="BR7" s="24">
        <v>65.459999999999994</v>
      </c>
      <c r="BS7" s="24">
        <v>47.6</v>
      </c>
      <c r="BT7" s="24">
        <v>58.94</v>
      </c>
      <c r="BU7" s="24">
        <v>55.02</v>
      </c>
      <c r="BV7" s="24">
        <v>72.260000000000005</v>
      </c>
      <c r="BW7" s="24">
        <v>71.84</v>
      </c>
      <c r="BX7" s="24">
        <v>73.36</v>
      </c>
      <c r="BY7" s="24">
        <v>72.599999999999994</v>
      </c>
      <c r="BZ7" s="24">
        <v>69.430000000000007</v>
      </c>
      <c r="CA7" s="24">
        <v>73.78</v>
      </c>
      <c r="CB7" s="24">
        <v>419.66</v>
      </c>
      <c r="CC7" s="24">
        <v>381.72</v>
      </c>
      <c r="CD7" s="24">
        <v>418.52</v>
      </c>
      <c r="CE7" s="24">
        <v>453.31</v>
      </c>
      <c r="CF7" s="24">
        <v>405.02</v>
      </c>
      <c r="CG7" s="24">
        <v>230.02</v>
      </c>
      <c r="CH7" s="24">
        <v>228.47</v>
      </c>
      <c r="CI7" s="24">
        <v>224.88</v>
      </c>
      <c r="CJ7" s="24">
        <v>228.64</v>
      </c>
      <c r="CK7" s="24">
        <v>239.46</v>
      </c>
      <c r="CL7" s="24">
        <v>220.62</v>
      </c>
      <c r="CM7" s="24">
        <v>40</v>
      </c>
      <c r="CN7" s="24">
        <v>48</v>
      </c>
      <c r="CO7" s="24">
        <v>54</v>
      </c>
      <c r="CP7" s="24">
        <v>42</v>
      </c>
      <c r="CQ7" s="24">
        <v>38</v>
      </c>
      <c r="CR7" s="24">
        <v>42.56</v>
      </c>
      <c r="CS7" s="24">
        <v>42.47</v>
      </c>
      <c r="CT7" s="24">
        <v>42.4</v>
      </c>
      <c r="CU7" s="24">
        <v>42.28</v>
      </c>
      <c r="CV7" s="24">
        <v>41.06</v>
      </c>
      <c r="CW7" s="24">
        <v>42.22</v>
      </c>
      <c r="CX7" s="24">
        <v>84.85</v>
      </c>
      <c r="CY7" s="24">
        <v>95.16</v>
      </c>
      <c r="CZ7" s="24">
        <v>91.38</v>
      </c>
      <c r="DA7" s="24">
        <v>91.07</v>
      </c>
      <c r="DB7" s="24">
        <v>90.74</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nishimura</cp:lastModifiedBy>
  <dcterms:created xsi:type="dcterms:W3CDTF">2023-12-12T02:50:41Z</dcterms:created>
  <dcterms:modified xsi:type="dcterms:W3CDTF">2024-01-19T10:01:23Z</dcterms:modified>
  <cp:category/>
</cp:coreProperties>
</file>